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108-透排水管講稿\AMPS應用-園林園藝灌溉排水講稿\"/>
    </mc:Choice>
  </mc:AlternateContent>
  <xr:revisionPtr revIDLastSave="0" documentId="13_ncr:1_{526C9B3D-A201-46C7-8E6C-F322D19C564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計價" sheetId="3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4" i="3" l="1"/>
  <c r="E13" i="3"/>
  <c r="E12" i="3"/>
  <c r="E11" i="3"/>
  <c r="E10" i="3"/>
  <c r="E7" i="3"/>
  <c r="E6" i="3"/>
  <c r="H7" i="3"/>
  <c r="H6" i="3"/>
  <c r="H12" i="3"/>
  <c r="H11" i="3"/>
  <c r="H10" i="3"/>
  <c r="H14" i="3"/>
  <c r="H13" i="3"/>
  <c r="H9" i="3"/>
  <c r="H8" i="3"/>
  <c r="H15" i="3" l="1"/>
  <c r="H16" i="3" s="1"/>
</calcChain>
</file>

<file path=xl/sharedStrings.xml><?xml version="1.0" encoding="utf-8"?>
<sst xmlns="http://schemas.openxmlformats.org/spreadsheetml/2006/main" count="52" uniqueCount="40">
  <si>
    <r>
      <rPr>
        <b/>
        <sz val="12"/>
        <color theme="1"/>
        <rFont val="新細明體"/>
        <family val="1"/>
        <charset val="136"/>
      </rPr>
      <t>說明</t>
    </r>
    <phoneticPr fontId="3" type="noConversion"/>
  </si>
  <si>
    <r>
      <rPr>
        <b/>
        <sz val="12"/>
        <color rgb="FF000000"/>
        <rFont val="新細明體"/>
        <family val="1"/>
        <charset val="136"/>
      </rPr>
      <t>管徑</t>
    </r>
    <r>
      <rPr>
        <sz val="12"/>
        <color rgb="FF000000"/>
        <rFont val="Verdana"/>
        <family val="2"/>
      </rPr>
      <t xml:space="preserve"> </t>
    </r>
  </si>
  <si>
    <r>
      <t>B</t>
    </r>
    <r>
      <rPr>
        <sz val="12"/>
        <color rgb="FF000000"/>
        <rFont val="Verdana"/>
        <family val="2"/>
      </rPr>
      <t xml:space="preserve"> </t>
    </r>
  </si>
  <si>
    <r>
      <t>B1</t>
    </r>
    <r>
      <rPr>
        <sz val="12"/>
        <color rgb="FF000000"/>
        <rFont val="Verdana"/>
        <family val="2"/>
      </rPr>
      <t xml:space="preserve"> </t>
    </r>
  </si>
  <si>
    <r>
      <t>H</t>
    </r>
    <r>
      <rPr>
        <sz val="12"/>
        <color rgb="FF000000"/>
        <rFont val="Verdana"/>
        <family val="2"/>
      </rPr>
      <t xml:space="preserve"> </t>
    </r>
  </si>
  <si>
    <r>
      <t>H1</t>
    </r>
    <r>
      <rPr>
        <sz val="12"/>
        <color rgb="FF000000"/>
        <rFont val="Verdana"/>
        <family val="2"/>
      </rPr>
      <t xml:space="preserve"> </t>
    </r>
  </si>
  <si>
    <r>
      <t>H2</t>
    </r>
    <r>
      <rPr>
        <sz val="12"/>
        <color rgb="FF000000"/>
        <rFont val="Verdana"/>
        <family val="2"/>
      </rPr>
      <t xml:space="preserve"> </t>
    </r>
  </si>
  <si>
    <r>
      <t>H3</t>
    </r>
    <r>
      <rPr>
        <sz val="12"/>
        <color rgb="FF000000"/>
        <rFont val="Verdana"/>
        <family val="2"/>
      </rPr>
      <t xml:space="preserve"> </t>
    </r>
  </si>
  <si>
    <r>
      <t>(cm)</t>
    </r>
    <r>
      <rPr>
        <sz val="12"/>
        <color rgb="FF000000"/>
        <rFont val="Verdana"/>
        <family val="2"/>
      </rPr>
      <t xml:space="preserve"> </t>
    </r>
  </si>
  <si>
    <r>
      <t>4"</t>
    </r>
    <r>
      <rPr>
        <sz val="12"/>
        <color rgb="FF000000"/>
        <rFont val="Verdana"/>
        <family val="2"/>
      </rPr>
      <t xml:space="preserve"> </t>
    </r>
  </si>
  <si>
    <r>
      <rPr>
        <sz val="12"/>
        <color rgb="FF000000"/>
        <rFont val="標楷體"/>
        <family val="4"/>
        <charset val="136"/>
      </rPr>
      <t>滲透網管地下透排水施工設計參考圖</t>
    </r>
    <r>
      <rPr>
        <sz val="12"/>
        <color rgb="FF000000"/>
        <rFont val="Verdana"/>
        <family val="2"/>
      </rPr>
      <t>-(</t>
    </r>
    <r>
      <rPr>
        <sz val="12"/>
        <color rgb="FF000000"/>
        <rFont val="標楷體"/>
        <family val="4"/>
        <charset val="136"/>
      </rPr>
      <t>公園步道</t>
    </r>
    <r>
      <rPr>
        <sz val="12"/>
        <color rgb="FF000000"/>
        <rFont val="Verdana"/>
        <family val="2"/>
      </rPr>
      <t>)</t>
    </r>
  </si>
  <si>
    <r>
      <rPr>
        <sz val="12"/>
        <color theme="1"/>
        <rFont val="新細明體"/>
        <family val="2"/>
        <charset val="136"/>
      </rPr>
      <t>機械挖溝</t>
    </r>
    <phoneticPr fontId="3" type="noConversion"/>
  </si>
  <si>
    <r>
      <t xml:space="preserve">4inch </t>
    </r>
    <r>
      <rPr>
        <sz val="12"/>
        <color theme="1"/>
        <rFont val="新細明體"/>
        <family val="1"/>
        <charset val="136"/>
      </rPr>
      <t>滲透網管</t>
    </r>
    <phoneticPr fontId="3" type="noConversion"/>
  </si>
  <si>
    <r>
      <rPr>
        <sz val="12"/>
        <color theme="1"/>
        <rFont val="新細明體"/>
        <family val="2"/>
        <charset val="136"/>
      </rPr>
      <t>含接頭</t>
    </r>
    <phoneticPr fontId="3" type="noConversion"/>
  </si>
  <si>
    <r>
      <rPr>
        <sz val="12"/>
        <color theme="1"/>
        <rFont val="新細明體"/>
        <family val="2"/>
        <charset val="136"/>
      </rPr>
      <t>含陰井蓋</t>
    </r>
    <phoneticPr fontId="3" type="noConversion"/>
  </si>
  <si>
    <r>
      <t xml:space="preserve">12inch </t>
    </r>
    <r>
      <rPr>
        <sz val="12"/>
        <color theme="1"/>
        <rFont val="新細明體"/>
        <family val="1"/>
        <charset val="136"/>
      </rPr>
      <t>排水陰井</t>
    </r>
    <r>
      <rPr>
        <sz val="12"/>
        <color theme="1"/>
        <rFont val="Verdana"/>
        <family val="2"/>
      </rPr>
      <t>*50cm</t>
    </r>
    <r>
      <rPr>
        <sz val="12"/>
        <color theme="1"/>
        <rFont val="新細明體"/>
        <family val="1"/>
        <charset val="136"/>
      </rPr>
      <t>高</t>
    </r>
    <phoneticPr fontId="3" type="noConversion"/>
  </si>
  <si>
    <r>
      <rPr>
        <sz val="12"/>
        <color theme="1"/>
        <rFont val="新細明體"/>
        <family val="2"/>
        <charset val="136"/>
      </rPr>
      <t>清碎石</t>
    </r>
    <phoneticPr fontId="3" type="noConversion"/>
  </si>
  <si>
    <r>
      <rPr>
        <sz val="12"/>
        <color theme="1"/>
        <rFont val="新細明體"/>
        <family val="2"/>
        <charset val="136"/>
      </rPr>
      <t>餘土回填</t>
    </r>
    <phoneticPr fontId="3" type="noConversion"/>
  </si>
  <si>
    <r>
      <rPr>
        <sz val="12"/>
        <color theme="1"/>
        <rFont val="新細明體"/>
        <family val="1"/>
        <charset val="136"/>
      </rPr>
      <t>沃土養植砂土</t>
    </r>
    <phoneticPr fontId="3" type="noConversion"/>
  </si>
  <si>
    <r>
      <rPr>
        <sz val="12"/>
        <color theme="1"/>
        <rFont val="新細明體"/>
        <family val="1"/>
        <charset val="136"/>
      </rPr>
      <t>草皮</t>
    </r>
    <phoneticPr fontId="3" type="noConversion"/>
  </si>
  <si>
    <r>
      <rPr>
        <sz val="12"/>
        <color theme="1"/>
        <rFont val="新細明體"/>
        <family val="1"/>
        <charset val="136"/>
      </rPr>
      <t>機械、舖設工資</t>
    </r>
  </si>
  <si>
    <t xml:space="preserve">施工面積 : </t>
    <phoneticPr fontId="3" type="noConversion"/>
  </si>
  <si>
    <t>平方米</t>
    <phoneticPr fontId="3" type="noConversion"/>
  </si>
  <si>
    <t>園林園藝計價分析表</t>
    <phoneticPr fontId="3" type="noConversion"/>
  </si>
  <si>
    <r>
      <t xml:space="preserve">12inch </t>
    </r>
    <r>
      <rPr>
        <sz val="12"/>
        <color theme="1"/>
        <rFont val="新細明體"/>
        <family val="1"/>
        <charset val="136"/>
      </rPr>
      <t>灌溉陰井</t>
    </r>
    <r>
      <rPr>
        <sz val="12"/>
        <color theme="1"/>
        <rFont val="Verdana"/>
        <family val="2"/>
      </rPr>
      <t>*50cm</t>
    </r>
    <r>
      <rPr>
        <sz val="12"/>
        <color theme="1"/>
        <rFont val="新細明體"/>
        <family val="1"/>
        <charset val="136"/>
      </rPr>
      <t>高</t>
    </r>
    <phoneticPr fontId="3" type="noConversion"/>
  </si>
  <si>
    <t>間距 :</t>
    <phoneticPr fontId="3" type="noConversion"/>
  </si>
  <si>
    <t>公尺</t>
    <phoneticPr fontId="3" type="noConversion"/>
  </si>
  <si>
    <r>
      <rPr>
        <b/>
        <sz val="12"/>
        <color theme="1"/>
        <rFont val="新細明體"/>
        <family val="1"/>
        <charset val="136"/>
      </rPr>
      <t>工</t>
    </r>
    <r>
      <rPr>
        <b/>
        <sz val="12"/>
        <color theme="1"/>
        <rFont val="Verdana"/>
        <family val="2"/>
      </rPr>
      <t> </t>
    </r>
    <r>
      <rPr>
        <b/>
        <sz val="12"/>
        <color theme="1"/>
        <rFont val="新細明體"/>
        <family val="1"/>
        <charset val="136"/>
      </rPr>
      <t>料名</t>
    </r>
    <r>
      <rPr>
        <b/>
        <sz val="12"/>
        <color theme="1"/>
        <rFont val="Verdana"/>
        <family val="2"/>
      </rPr>
      <t> </t>
    </r>
    <r>
      <rPr>
        <b/>
        <sz val="12"/>
        <color theme="1"/>
        <rFont val="新細明體"/>
        <family val="1"/>
        <charset val="136"/>
      </rPr>
      <t>稱</t>
    </r>
    <phoneticPr fontId="3" type="noConversion"/>
  </si>
  <si>
    <r>
      <rPr>
        <b/>
        <sz val="12"/>
        <color theme="1"/>
        <rFont val="新細明體"/>
        <family val="1"/>
        <charset val="136"/>
      </rPr>
      <t>單位</t>
    </r>
  </si>
  <si>
    <t>組</t>
    <phoneticPr fontId="3" type="noConversion"/>
  </si>
  <si>
    <t>式</t>
    <phoneticPr fontId="3" type="noConversion"/>
  </si>
  <si>
    <t>立方米</t>
    <phoneticPr fontId="3" type="noConversion"/>
  </si>
  <si>
    <t>米</t>
    <phoneticPr fontId="3" type="noConversion"/>
  </si>
  <si>
    <t>高(m)</t>
    <phoneticPr fontId="3" type="noConversion"/>
  </si>
  <si>
    <t>單價(元)</t>
    <phoneticPr fontId="3" type="noConversion"/>
  </si>
  <si>
    <t>複價(元)</t>
    <phoneticPr fontId="3" type="noConversion"/>
  </si>
  <si>
    <t>寬(m)</t>
    <phoneticPr fontId="3" type="noConversion"/>
  </si>
  <si>
    <t>數量</t>
    <phoneticPr fontId="3" type="noConversion"/>
  </si>
  <si>
    <r>
      <rPr>
        <b/>
        <sz val="12"/>
        <color theme="1"/>
        <rFont val="新細明體"/>
        <family val="1"/>
        <charset val="136"/>
      </rPr>
      <t>小計</t>
    </r>
    <r>
      <rPr>
        <sz val="12"/>
        <color theme="1"/>
        <rFont val="Verdana"/>
        <family val="2"/>
      </rPr>
      <t/>
    </r>
    <phoneticPr fontId="3" type="noConversion"/>
  </si>
  <si>
    <r>
      <rPr>
        <b/>
        <sz val="20"/>
        <color rgb="FF7030A0"/>
        <rFont val="標楷體"/>
        <family val="4"/>
        <charset val="136"/>
      </rPr>
      <t>滲透網管灌溉排水系統</t>
    </r>
    <r>
      <rPr>
        <b/>
        <sz val="20"/>
        <color rgb="FF7030A0"/>
        <rFont val="Verdana"/>
        <family val="2"/>
      </rPr>
      <t xml:space="preserve">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</si>
</sst>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4" x14ac:knownFonts="1">
    <font>
      <sz val="12"/>
      <color theme="1"/>
      <name val="新細明體"/>
      <family val="2"/>
      <charset val="136"/>
      <scheme val="minor"/>
    </font>
    <font>
      <b/>
      <sz val="20"/>
      <color rgb="FF7030A0"/>
      <name val="標楷體"/>
      <family val="4"/>
      <charset val="136"/>
    </font>
    <font>
      <b/>
      <u/>
      <sz val="24"/>
      <color rgb="FF7030A0"/>
      <name val="標楷體"/>
      <family val="4"/>
      <charset val="136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2"/>
      <color rgb="FF000000"/>
      <name val="Verdana"/>
      <family val="2"/>
    </font>
    <font>
      <sz val="12"/>
      <color rgb="FF000000"/>
      <name val="Verdana"/>
      <family val="2"/>
    </font>
    <font>
      <sz val="12"/>
      <color rgb="FF000000"/>
      <name val="標楷體"/>
      <family val="4"/>
      <charset val="136"/>
    </font>
    <font>
      <sz val="12"/>
      <color theme="1"/>
      <name val="Verdana"/>
      <family val="2"/>
    </font>
    <font>
      <b/>
      <sz val="20"/>
      <color rgb="FF7030A0"/>
      <name val="Verdana"/>
      <family val="2"/>
    </font>
    <font>
      <b/>
      <u/>
      <sz val="24"/>
      <color rgb="FF7030A0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新細明體"/>
      <family val="2"/>
      <charset val="136"/>
    </font>
    <font>
      <b/>
      <sz val="12"/>
      <color rgb="FF7030A0"/>
      <name val="細明體"/>
      <family val="3"/>
      <charset val="136"/>
    </font>
    <font>
      <b/>
      <u/>
      <sz val="12"/>
      <color rgb="FF7030A0"/>
      <name val="Verdana"/>
      <family val="2"/>
    </font>
    <font>
      <b/>
      <sz val="12"/>
      <color rgb="FF7030A0"/>
      <name val="Verdana"/>
      <family val="2"/>
    </font>
    <font>
      <b/>
      <sz val="12"/>
      <name val="Verdana"/>
      <family val="2"/>
    </font>
    <font>
      <sz val="12"/>
      <color theme="1"/>
      <name val="細明體"/>
      <family val="3"/>
      <charset val="136"/>
    </font>
    <font>
      <b/>
      <sz val="12"/>
      <color theme="1"/>
      <name val="細明體"/>
      <family val="3"/>
      <charset val="136"/>
    </font>
    <font>
      <sz val="12"/>
      <name val="Verdana"/>
      <family val="2"/>
    </font>
    <font>
      <b/>
      <sz val="20"/>
      <color rgb="FF7030A0"/>
      <name val="Verdana"/>
      <family val="4"/>
      <charset val="136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49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76" fontId="10" fillId="0" borderId="0" xfId="0" applyNumberFormat="1" applyFont="1">
      <alignment vertical="center"/>
    </xf>
    <xf numFmtId="0" fontId="12" fillId="0" borderId="0" xfId="0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top" wrapText="1"/>
    </xf>
    <xf numFmtId="0" fontId="21" fillId="0" borderId="0" xfId="0" applyFont="1" applyAlignment="1">
      <alignment horizontal="right" vertical="center"/>
    </xf>
    <xf numFmtId="0" fontId="7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right" vertical="top" wrapText="1"/>
    </xf>
    <xf numFmtId="0" fontId="8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readingOrder="1"/>
    </xf>
    <xf numFmtId="0" fontId="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readingOrder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7</xdr:row>
      <xdr:rowOff>114300</xdr:rowOff>
    </xdr:from>
    <xdr:to>
      <xdr:col>17</xdr:col>
      <xdr:colOff>91778</xdr:colOff>
      <xdr:row>18</xdr:row>
      <xdr:rowOff>68407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2009775"/>
          <a:ext cx="3901778" cy="2402032"/>
        </a:xfrm>
        <a:prstGeom prst="rect">
          <a:avLst/>
        </a:prstGeom>
      </xdr:spPr>
    </xdr:pic>
    <xdr:clientData/>
  </xdr:twoCellAnchor>
  <xdr:twoCellAnchor editAs="oneCell">
    <xdr:from>
      <xdr:col>17</xdr:col>
      <xdr:colOff>495299</xdr:colOff>
      <xdr:row>4</xdr:row>
      <xdr:rowOff>183983</xdr:rowOff>
    </xdr:from>
    <xdr:to>
      <xdr:col>23</xdr:col>
      <xdr:colOff>114299</xdr:colOff>
      <xdr:row>11</xdr:row>
      <xdr:rowOff>122648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30274" y="1612733"/>
          <a:ext cx="3305175" cy="1719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35"/>
  <sheetViews>
    <sheetView tabSelected="1" workbookViewId="0">
      <selection activeCell="D20" sqref="D20"/>
    </sheetView>
  </sheetViews>
  <sheetFormatPr defaultRowHeight="15" x14ac:dyDescent="0.25"/>
  <cols>
    <col min="1" max="1" width="9" style="9"/>
    <col min="2" max="2" width="24.875" style="9" customWidth="1"/>
    <col min="3" max="3" width="7.625" style="9" customWidth="1"/>
    <col min="4" max="4" width="6.5" style="9" customWidth="1"/>
    <col min="5" max="5" width="7.75" style="9" customWidth="1"/>
    <col min="6" max="6" width="8" style="9" bestFit="1" customWidth="1"/>
    <col min="7" max="7" width="8.25" style="9" bestFit="1" customWidth="1"/>
    <col min="8" max="8" width="9.125" style="9" customWidth="1"/>
    <col min="9" max="9" width="9.375" style="9" customWidth="1"/>
    <col min="10" max="10" width="9" style="9"/>
    <col min="11" max="11" width="4.5" style="9" customWidth="1"/>
    <col min="12" max="13" width="9" style="9"/>
    <col min="14" max="14" width="6.625" style="9" customWidth="1"/>
    <col min="15" max="15" width="7.875" style="9" customWidth="1"/>
    <col min="16" max="16" width="7.5" style="9" customWidth="1"/>
    <col min="17" max="17" width="6.25" style="9" customWidth="1"/>
    <col min="18" max="18" width="8.25" style="9" customWidth="1"/>
    <col min="19" max="20" width="7.25" style="9" customWidth="1"/>
    <col min="21" max="21" width="7.625" style="9" customWidth="1"/>
    <col min="22" max="16384" width="9" style="9"/>
  </cols>
  <sheetData>
    <row r="1" spans="2:17" ht="27.75" x14ac:dyDescent="0.25">
      <c r="B1" s="46" t="s">
        <v>39</v>
      </c>
      <c r="C1" s="44"/>
      <c r="D1" s="44"/>
      <c r="E1" s="44"/>
      <c r="F1" s="44"/>
      <c r="G1" s="44"/>
      <c r="H1" s="44"/>
      <c r="I1" s="44"/>
    </row>
    <row r="2" spans="2:17" ht="32.25" x14ac:dyDescent="0.25">
      <c r="B2" s="45" t="s">
        <v>23</v>
      </c>
      <c r="C2" s="45"/>
      <c r="D2" s="45"/>
      <c r="E2" s="45"/>
      <c r="F2" s="45"/>
      <c r="G2" s="45"/>
      <c r="H2" s="45"/>
      <c r="I2" s="45"/>
    </row>
    <row r="3" spans="2:17" ht="13.5" customHeight="1" thickBot="1" x14ac:dyDescent="0.3">
      <c r="B3" s="18"/>
      <c r="C3" s="18"/>
      <c r="D3" s="18"/>
      <c r="E3" s="18"/>
      <c r="F3" s="18"/>
      <c r="G3" s="18"/>
    </row>
    <row r="4" spans="2:17" ht="19.5" customHeight="1" x14ac:dyDescent="0.25">
      <c r="B4" s="23" t="s">
        <v>21</v>
      </c>
      <c r="C4" s="22">
        <v>250</v>
      </c>
      <c r="D4" s="24" t="s">
        <v>22</v>
      </c>
      <c r="E4" s="21"/>
      <c r="F4" s="23" t="s">
        <v>25</v>
      </c>
      <c r="G4" s="22">
        <v>2.5</v>
      </c>
      <c r="H4" s="26" t="s">
        <v>26</v>
      </c>
      <c r="K4" s="19" t="s">
        <v>1</v>
      </c>
      <c r="L4" s="1" t="s">
        <v>2</v>
      </c>
      <c r="M4" s="1" t="s">
        <v>3</v>
      </c>
      <c r="N4" s="1" t="s">
        <v>4</v>
      </c>
      <c r="O4" s="1" t="s">
        <v>5</v>
      </c>
      <c r="P4" s="1" t="s">
        <v>6</v>
      </c>
      <c r="Q4" s="2" t="s">
        <v>7</v>
      </c>
    </row>
    <row r="5" spans="2:17" ht="19.5" customHeight="1" thickBot="1" x14ac:dyDescent="0.3">
      <c r="B5" s="10" t="s">
        <v>27</v>
      </c>
      <c r="C5" s="27" t="s">
        <v>33</v>
      </c>
      <c r="D5" s="27" t="s">
        <v>36</v>
      </c>
      <c r="E5" s="27" t="s">
        <v>37</v>
      </c>
      <c r="F5" s="10" t="s">
        <v>28</v>
      </c>
      <c r="G5" s="34" t="s">
        <v>34</v>
      </c>
      <c r="H5" s="34" t="s">
        <v>35</v>
      </c>
      <c r="I5" s="10" t="s">
        <v>0</v>
      </c>
      <c r="K5" s="20"/>
      <c r="L5" s="3" t="s">
        <v>8</v>
      </c>
      <c r="M5" s="3" t="s">
        <v>8</v>
      </c>
      <c r="N5" s="3" t="s">
        <v>8</v>
      </c>
      <c r="O5" s="3" t="s">
        <v>8</v>
      </c>
      <c r="P5" s="3" t="s">
        <v>8</v>
      </c>
      <c r="Q5" s="4" t="s">
        <v>8</v>
      </c>
    </row>
    <row r="6" spans="2:17" ht="18" customHeight="1" thickBot="1" x14ac:dyDescent="0.3">
      <c r="B6" s="9" t="s">
        <v>11</v>
      </c>
      <c r="C6" s="28">
        <v>0.45</v>
      </c>
      <c r="D6" s="28">
        <v>0.25</v>
      </c>
      <c r="E6" s="28">
        <f>C4/G4*C6*D6</f>
        <v>11.25</v>
      </c>
      <c r="F6" s="30" t="s">
        <v>31</v>
      </c>
      <c r="G6" s="31">
        <v>120</v>
      </c>
      <c r="H6" s="31">
        <f>C4/G4*C6*0.25*G6</f>
        <v>1350</v>
      </c>
      <c r="I6" s="25"/>
      <c r="K6" s="5" t="s">
        <v>9</v>
      </c>
      <c r="L6" s="6">
        <v>25</v>
      </c>
      <c r="M6" s="6">
        <v>25</v>
      </c>
      <c r="N6" s="6">
        <v>45</v>
      </c>
      <c r="O6" s="6">
        <v>5</v>
      </c>
      <c r="P6" s="6">
        <v>25</v>
      </c>
      <c r="Q6" s="7">
        <v>10</v>
      </c>
    </row>
    <row r="7" spans="2:17" ht="18.75" customHeight="1" x14ac:dyDescent="0.25">
      <c r="B7" s="8" t="s">
        <v>12</v>
      </c>
      <c r="C7" s="28"/>
      <c r="D7" s="28"/>
      <c r="E7" s="28">
        <f>C4/G4</f>
        <v>100</v>
      </c>
      <c r="F7" s="30" t="s">
        <v>32</v>
      </c>
      <c r="G7" s="31">
        <v>440</v>
      </c>
      <c r="H7" s="31">
        <f>C4/G4*G7</f>
        <v>44000</v>
      </c>
      <c r="I7" s="9" t="s">
        <v>13</v>
      </c>
      <c r="K7" s="43" t="s">
        <v>10</v>
      </c>
      <c r="L7" s="43"/>
      <c r="M7" s="43"/>
      <c r="N7" s="43"/>
      <c r="O7" s="43"/>
      <c r="P7" s="43"/>
      <c r="Q7" s="43"/>
    </row>
    <row r="8" spans="2:17" ht="22.5" customHeight="1" x14ac:dyDescent="0.25">
      <c r="B8" s="8" t="s">
        <v>24</v>
      </c>
      <c r="C8" s="28"/>
      <c r="D8" s="28"/>
      <c r="E8" s="28">
        <v>1</v>
      </c>
      <c r="F8" s="30" t="s">
        <v>29</v>
      </c>
      <c r="G8" s="32">
        <v>3800</v>
      </c>
      <c r="H8" s="31">
        <f>G8</f>
        <v>3800</v>
      </c>
      <c r="I8" s="9" t="s">
        <v>14</v>
      </c>
    </row>
    <row r="9" spans="2:17" ht="19.5" customHeight="1" x14ac:dyDescent="0.25">
      <c r="B9" s="8" t="s">
        <v>15</v>
      </c>
      <c r="C9" s="28"/>
      <c r="D9" s="28"/>
      <c r="E9" s="28">
        <v>1</v>
      </c>
      <c r="F9" s="30" t="s">
        <v>29</v>
      </c>
      <c r="G9" s="31">
        <v>3100</v>
      </c>
      <c r="H9" s="31">
        <f>G9</f>
        <v>3100</v>
      </c>
      <c r="I9" s="9" t="s">
        <v>14</v>
      </c>
    </row>
    <row r="10" spans="2:17" ht="18" customHeight="1" x14ac:dyDescent="0.25">
      <c r="B10" s="9" t="s">
        <v>16</v>
      </c>
      <c r="C10" s="28">
        <v>0.05</v>
      </c>
      <c r="D10" s="28"/>
      <c r="E10" s="28">
        <f>C4*C10</f>
        <v>12.5</v>
      </c>
      <c r="F10" s="30" t="s">
        <v>31</v>
      </c>
      <c r="G10" s="31">
        <v>1000</v>
      </c>
      <c r="H10" s="31">
        <f>(C4/G4)*C10*0.25*G10</f>
        <v>1250</v>
      </c>
      <c r="I10" s="25"/>
    </row>
    <row r="11" spans="2:17" ht="24" customHeight="1" x14ac:dyDescent="0.25">
      <c r="B11" s="9" t="s">
        <v>17</v>
      </c>
      <c r="C11" s="28">
        <v>0.4</v>
      </c>
      <c r="D11" s="28">
        <v>0.25</v>
      </c>
      <c r="E11" s="28">
        <f>C4/G4*C11*D11</f>
        <v>10</v>
      </c>
      <c r="F11" s="30" t="s">
        <v>31</v>
      </c>
      <c r="G11" s="31">
        <v>50</v>
      </c>
      <c r="H11" s="31">
        <f>C4/G4*C11*0.25*G11</f>
        <v>500</v>
      </c>
      <c r="I11" s="25"/>
    </row>
    <row r="12" spans="2:17" ht="18.75" customHeight="1" x14ac:dyDescent="0.25">
      <c r="B12" s="8" t="s">
        <v>18</v>
      </c>
      <c r="C12" s="28">
        <v>0.05</v>
      </c>
      <c r="D12" s="28"/>
      <c r="E12" s="28">
        <f>C4*C12</f>
        <v>12.5</v>
      </c>
      <c r="F12" s="30" t="s">
        <v>31</v>
      </c>
      <c r="G12" s="31">
        <v>1200</v>
      </c>
      <c r="H12" s="31">
        <f>C4*C12*G12</f>
        <v>15000</v>
      </c>
      <c r="I12" s="25"/>
    </row>
    <row r="13" spans="2:17" ht="21" customHeight="1" x14ac:dyDescent="0.25">
      <c r="B13" s="8" t="s">
        <v>19</v>
      </c>
      <c r="C13" s="28"/>
      <c r="D13" s="28"/>
      <c r="E13" s="28">
        <f>C4</f>
        <v>250</v>
      </c>
      <c r="F13" s="29" t="s">
        <v>22</v>
      </c>
      <c r="G13" s="31">
        <v>110</v>
      </c>
      <c r="H13" s="31">
        <f>C4*G13</f>
        <v>27500</v>
      </c>
      <c r="I13" s="25"/>
    </row>
    <row r="14" spans="2:17" ht="19.5" customHeight="1" x14ac:dyDescent="0.25">
      <c r="B14" s="9" t="s">
        <v>20</v>
      </c>
      <c r="C14" s="28"/>
      <c r="D14" s="28"/>
      <c r="E14" s="28">
        <f>C4</f>
        <v>250</v>
      </c>
      <c r="F14" s="30" t="s">
        <v>30</v>
      </c>
      <c r="G14" s="31">
        <v>50</v>
      </c>
      <c r="H14" s="31">
        <f>C4*G14</f>
        <v>12500</v>
      </c>
      <c r="I14" s="25"/>
    </row>
    <row r="15" spans="2:17" ht="18.75" customHeight="1" x14ac:dyDescent="0.25">
      <c r="B15" s="41" t="s">
        <v>38</v>
      </c>
      <c r="C15" s="28"/>
      <c r="D15" s="28"/>
      <c r="E15" s="28"/>
      <c r="F15" s="29"/>
      <c r="G15" s="31"/>
      <c r="H15" s="31">
        <f>SUM(H6:H14)</f>
        <v>109000</v>
      </c>
      <c r="I15" s="25"/>
    </row>
    <row r="16" spans="2:17" ht="18" customHeight="1" x14ac:dyDescent="0.25">
      <c r="B16" s="39" t="s">
        <v>22</v>
      </c>
      <c r="C16" s="25"/>
      <c r="D16" s="25"/>
      <c r="E16" s="33"/>
      <c r="F16" s="29"/>
      <c r="G16" s="33"/>
      <c r="H16" s="9">
        <f>H15/C4</f>
        <v>436</v>
      </c>
    </row>
    <row r="17" spans="2:21" ht="12.75" customHeight="1" x14ac:dyDescent="0.25">
      <c r="B17" s="18"/>
      <c r="C17" s="25"/>
      <c r="D17" s="25"/>
      <c r="E17" s="25"/>
      <c r="F17" s="33"/>
      <c r="G17" s="25"/>
    </row>
    <row r="18" spans="2:21" ht="18.75" hidden="1" customHeight="1" x14ac:dyDescent="0.25">
      <c r="B18" s="18"/>
      <c r="C18" s="18"/>
      <c r="D18" s="18"/>
      <c r="E18" s="18"/>
      <c r="F18" s="18"/>
      <c r="G18" s="18"/>
    </row>
    <row r="19" spans="2:21" x14ac:dyDescent="0.25">
      <c r="B19" s="11"/>
      <c r="C19" s="11"/>
      <c r="D19" s="10"/>
      <c r="E19" s="10"/>
      <c r="F19" s="10"/>
      <c r="G19" s="10"/>
      <c r="S19" s="12"/>
      <c r="T19" s="13"/>
    </row>
    <row r="20" spans="2:21" x14ac:dyDescent="0.25">
      <c r="B20" s="14"/>
      <c r="D20" s="15"/>
      <c r="E20" s="16"/>
      <c r="G20" s="17"/>
      <c r="H20" s="8"/>
      <c r="T20" s="12"/>
      <c r="U20" s="13"/>
    </row>
    <row r="21" spans="2:21" x14ac:dyDescent="0.25">
      <c r="B21" s="15"/>
      <c r="D21" s="15"/>
      <c r="E21" s="15"/>
      <c r="O21" s="40"/>
      <c r="P21" s="35"/>
      <c r="Q21" s="35"/>
      <c r="R21" s="35"/>
      <c r="S21" s="35"/>
      <c r="T21" s="35"/>
      <c r="U21" s="36"/>
    </row>
    <row r="22" spans="2:21" x14ac:dyDescent="0.25">
      <c r="B22" s="15"/>
      <c r="D22" s="15"/>
      <c r="E22" s="15"/>
      <c r="O22" s="35"/>
      <c r="P22" s="37"/>
      <c r="Q22" s="37"/>
      <c r="R22" s="37"/>
      <c r="S22" s="37"/>
      <c r="T22" s="37"/>
      <c r="U22" s="38"/>
    </row>
    <row r="23" spans="2:21" x14ac:dyDescent="0.25">
      <c r="B23" s="15"/>
      <c r="D23" s="15"/>
      <c r="E23" s="15"/>
      <c r="O23" s="42"/>
      <c r="P23" s="42"/>
      <c r="Q23" s="42"/>
      <c r="R23" s="42"/>
      <c r="S23" s="42"/>
      <c r="T23" s="42"/>
      <c r="U23" s="42"/>
    </row>
    <row r="24" spans="2:21" x14ac:dyDescent="0.25">
      <c r="B24" s="15"/>
      <c r="D24" s="15"/>
      <c r="E24" s="15"/>
    </row>
    <row r="25" spans="2:21" x14ac:dyDescent="0.25">
      <c r="B25" s="15"/>
      <c r="D25" s="15"/>
      <c r="E25" s="15"/>
    </row>
    <row r="26" spans="2:21" x14ac:dyDescent="0.25">
      <c r="B26" s="15"/>
      <c r="D26" s="15"/>
      <c r="E26" s="15"/>
    </row>
    <row r="27" spans="2:21" x14ac:dyDescent="0.25">
      <c r="B27" s="15"/>
      <c r="D27" s="15"/>
      <c r="E27" s="15"/>
    </row>
    <row r="28" spans="2:21" x14ac:dyDescent="0.25">
      <c r="B28" s="15"/>
      <c r="D28" s="15"/>
      <c r="E28" s="15"/>
    </row>
    <row r="29" spans="2:21" x14ac:dyDescent="0.25">
      <c r="B29" s="15"/>
      <c r="D29" s="15"/>
      <c r="E29" s="15"/>
    </row>
    <row r="30" spans="2:21" x14ac:dyDescent="0.25">
      <c r="B30" s="15"/>
      <c r="D30" s="15"/>
    </row>
    <row r="31" spans="2:21" x14ac:dyDescent="0.25">
      <c r="D31" s="15"/>
    </row>
    <row r="32" spans="2:21" x14ac:dyDescent="0.25">
      <c r="D32" s="15"/>
    </row>
    <row r="33" spans="4:4" x14ac:dyDescent="0.25">
      <c r="D33" s="15"/>
    </row>
    <row r="34" spans="4:4" x14ac:dyDescent="0.25">
      <c r="D34" s="15"/>
    </row>
    <row r="35" spans="4:4" x14ac:dyDescent="0.25">
      <c r="D35" s="15"/>
    </row>
  </sheetData>
  <mergeCells count="4">
    <mergeCell ref="O23:U23"/>
    <mergeCell ref="K7:Q7"/>
    <mergeCell ref="B1:I1"/>
    <mergeCell ref="B2:I2"/>
  </mergeCells>
  <phoneticPr fontId="3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計價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Poly</dc:creator>
  <cp:lastModifiedBy>Poly</cp:lastModifiedBy>
  <dcterms:created xsi:type="dcterms:W3CDTF">2015-08-28T06:56:35Z</dcterms:created>
  <dcterms:modified xsi:type="dcterms:W3CDTF">2021-08-07T08:48:23Z</dcterms:modified>
</cp:coreProperties>
</file>